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 Off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-"/>
    <numFmt numFmtId="165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9D6E4"/>
      <sz val="10"/>
    </font>
    <font>
      <name val="Arial"/>
      <b val="1"/>
      <color rgb="00071A2F"/>
      <sz val="11"/>
    </font>
    <font>
      <name val="Arial"/>
      <color rgb="000000FF"/>
      <sz val="10"/>
    </font>
    <font>
      <name val="Arial"/>
      <sz val="10"/>
    </font>
    <font>
      <name val="Arial"/>
      <i val="1"/>
      <color rgb="006B7280"/>
      <sz val="8"/>
    </font>
    <font>
      <name val="Arial"/>
      <b val="1"/>
      <color rgb="00FFFFFF"/>
      <sz val="11"/>
    </font>
    <font>
      <name val="Arial"/>
      <color rgb="000000FF"/>
      <sz val="11"/>
    </font>
    <font>
      <name val="Arial"/>
      <b val="1"/>
      <color rgb="000000FF"/>
    </font>
    <font>
      <name val="Arial"/>
      <color rgb="00111827"/>
      <sz val="11"/>
    </font>
    <font>
      <name val="Arial"/>
      <color rgb="006B7280"/>
      <sz val="9"/>
    </font>
    <font>
      <name val="Arial"/>
      <sz val="11"/>
    </font>
    <font>
      <name val="Arial"/>
      <b val="1"/>
      <color rgb="00111827"/>
      <sz val="11"/>
    </font>
    <font>
      <name val="Arial"/>
      <b val="1"/>
      <sz val="11"/>
    </font>
    <font>
      <name val="Arial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071A2F"/>
        <bgColor rgb="00071A2F"/>
      </patternFill>
    </fill>
    <fill>
      <patternFill patternType="solid">
        <fgColor rgb="00FFFFF0"/>
        <bgColor rgb="00FFFFF0"/>
      </patternFill>
    </fill>
    <fill>
      <patternFill patternType="solid">
        <fgColor rgb="000066B1"/>
        <bgColor rgb="000066B1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7" fillId="4" borderId="0" pivotButton="0" quotePrefix="0" xfId="0"/>
    <xf numFmtId="0" fontId="9" fillId="3" borderId="1" pivotButton="0" quotePrefix="0" xfId="0"/>
    <xf numFmtId="0" fontId="0" fillId="4" borderId="0" pivotButton="0" quotePrefix="0" xfId="0"/>
    <xf numFmtId="0" fontId="10" fillId="0" borderId="0" pivotButton="0" quotePrefix="0" xfId="0"/>
    <xf numFmtId="164" fontId="8" fillId="3" borderId="1" pivotButton="0" quotePrefix="0" xfId="0"/>
    <xf numFmtId="0" fontId="11" fillId="0" borderId="0" applyAlignment="1" pivotButton="0" quotePrefix="0" xfId="0">
      <alignment vertical="top" wrapText="1"/>
    </xf>
    <xf numFmtId="165" fontId="8" fillId="3" borderId="1" pivotButton="0" quotePrefix="0" xfId="0"/>
    <xf numFmtId="1" fontId="8" fillId="3" borderId="1" pivotButton="0" quotePrefix="0" xfId="0"/>
    <xf numFmtId="164" fontId="12" fillId="0" borderId="1" pivotButton="0" quotePrefix="0" xfId="0"/>
    <xf numFmtId="0" fontId="13" fillId="0" borderId="0" pivotButton="0" quotePrefix="0" xfId="0"/>
    <xf numFmtId="164" fontId="14" fillId="0" borderId="1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60" customWidth="1" min="5" max="5"/>
  </cols>
  <sheetData>
    <row r="1" ht="54" customHeight="1">
      <c r="A1" s="1" t="n"/>
      <c r="B1" s="2" t="inlineStr">
        <is>
          <t>Job Offer Comparison Worksheet</t>
        </is>
      </c>
      <c r="C1" s="3" t="n"/>
      <c r="D1" s="3" t="n"/>
      <c r="E1" s="3" t="n"/>
    </row>
    <row r="2" ht="20" customHeight="1">
      <c r="A2" s="3" t="n"/>
      <c r="B2" s="4" t="inlineStr">
        <is>
          <t>Compare offers on total compensation, not base salary.  |  Roadmap stage: EARN</t>
        </is>
      </c>
      <c r="C2" s="3" t="n"/>
      <c r="D2" s="3" t="n"/>
      <c r="E2" s="3" t="n"/>
    </row>
    <row r="4">
      <c r="A4" s="5" t="inlineStr">
        <is>
          <t>How to use this sheet</t>
        </is>
      </c>
    </row>
    <row r="5">
      <c r="A5" s="6" t="inlineStr">
        <is>
          <t>Blue text on a cream background = type your numbers here.</t>
        </is>
      </c>
    </row>
    <row r="6">
      <c r="A6" s="7" t="inlineStr">
        <is>
          <t>Black text = calculated for you. Leave those cells alone.</t>
        </is>
      </c>
    </row>
    <row r="7">
      <c r="A7" s="8" t="inlineStr">
        <is>
          <t>Educational only. Build to Multiply does not provide personalized financial, investment, tax or legal advice. Figures you enter are yours; results are estimates based on your inputs. buildtomultiply.com</t>
        </is>
      </c>
    </row>
    <row r="9">
      <c r="A9" s="9" t="inlineStr">
        <is>
          <t>Offer</t>
        </is>
      </c>
      <c r="B9" s="10" t="inlineStr">
        <is>
          <t>Current job</t>
        </is>
      </c>
      <c r="C9" s="10" t="inlineStr">
        <is>
          <t>Offer A</t>
        </is>
      </c>
      <c r="D9" s="10" t="inlineStr">
        <is>
          <t>Offer B</t>
        </is>
      </c>
      <c r="E9" s="5" t="inlineStr">
        <is>
          <t>Notes</t>
        </is>
      </c>
    </row>
    <row r="10">
      <c r="A10" s="9" t="inlineStr">
        <is>
          <t>CASH</t>
        </is>
      </c>
      <c r="B10" s="11" t="n"/>
      <c r="C10" s="11" t="n"/>
      <c r="D10" s="11" t="n"/>
    </row>
    <row r="11">
      <c r="A11" s="12" t="inlineStr">
        <is>
          <t>Base salary (annual)</t>
        </is>
      </c>
      <c r="B11" s="13" t="n">
        <v>145000</v>
      </c>
      <c r="C11" s="13" t="n">
        <v>160000</v>
      </c>
      <c r="D11" s="13" t="n">
        <v>152000</v>
      </c>
      <c r="E11" s="14" t="inlineStr">
        <is>
          <t>The number that compounds: raises, bonus targets and matches are usually calculated from base.</t>
        </is>
      </c>
    </row>
    <row r="12">
      <c r="A12" s="12" t="inlineStr">
        <is>
          <t>Target bonus (% of base)</t>
        </is>
      </c>
      <c r="B12" s="15" t="n">
        <v>0.1</v>
      </c>
      <c r="C12" s="15" t="n">
        <v>0.15</v>
      </c>
      <c r="D12" s="15" t="n">
        <v>0.2</v>
      </c>
      <c r="E12" s="14" t="inlineStr">
        <is>
          <t>Ask what the target is and what the last three years actually paid out.</t>
        </is>
      </c>
    </row>
    <row r="13">
      <c r="A13" s="12" t="inlineStr">
        <is>
          <t>Expected bonus payout (% of target)</t>
        </is>
      </c>
      <c r="B13" s="15" t="n">
        <v>1</v>
      </c>
      <c r="C13" s="15" t="n">
        <v>0.8</v>
      </c>
      <c r="D13" s="15" t="n">
        <v>0.7</v>
      </c>
      <c r="E13" s="14" t="inlineStr">
        <is>
          <t>Your honest estimate of how much of the target is typically paid. 100% means it always pays in full.</t>
        </is>
      </c>
    </row>
    <row r="14">
      <c r="A14" s="12" t="inlineStr">
        <is>
          <t>Signing bonus (year 1 only)</t>
        </is>
      </c>
      <c r="B14" s="13" t="n">
        <v>0</v>
      </c>
      <c r="C14" s="13" t="n">
        <v>15000</v>
      </c>
      <c r="D14" s="13" t="n">
        <v>5000</v>
      </c>
      <c r="E14" s="14" t="inlineStr">
        <is>
          <t>One-time. Check the clawback period if you leave early.</t>
        </is>
      </c>
    </row>
    <row r="15">
      <c r="A15" s="9" t="inlineStr">
        <is>
          <t>EQUITY</t>
        </is>
      </c>
      <c r="B15" s="11" t="n"/>
      <c r="C15" s="11" t="n"/>
      <c r="D15" s="11" t="n"/>
    </row>
    <row r="16">
      <c r="A16" s="12" t="inlineStr">
        <is>
          <t>Equity grant value (total)</t>
        </is>
      </c>
      <c r="B16" s="13" t="n">
        <v>0</v>
      </c>
      <c r="C16" s="13" t="n">
        <v>60000</v>
      </c>
      <c r="D16" s="13" t="n">
        <v>20000</v>
      </c>
      <c r="E16" s="14" t="inlineStr">
        <is>
          <t>For RSUs: number of units x current price. For options: be conservative; many are worth less than the headline.</t>
        </is>
      </c>
    </row>
    <row r="17">
      <c r="A17" s="12" t="inlineStr">
        <is>
          <t>Vesting period (years)</t>
        </is>
      </c>
      <c r="B17" s="16" t="n">
        <v>4</v>
      </c>
      <c r="C17" s="16" t="n">
        <v>4</v>
      </c>
      <c r="D17" s="16" t="n">
        <v>4</v>
      </c>
      <c r="E17" s="14" t="inlineStr">
        <is>
          <t>Value below is spread evenly over the vesting years.</t>
        </is>
      </c>
    </row>
    <row r="18">
      <c r="A18" s="9" t="inlineStr">
        <is>
          <t>RETIREMENT AND BENEFITS</t>
        </is>
      </c>
      <c r="B18" s="11" t="n"/>
      <c r="C18" s="11" t="n"/>
      <c r="D18" s="11" t="n"/>
    </row>
    <row r="19">
      <c r="A19" s="12" t="inlineStr">
        <is>
          <t>Employer retirement match (% of base)</t>
        </is>
      </c>
      <c r="B19" s="15" t="n">
        <v>0.04</v>
      </c>
      <c r="C19" s="15" t="n">
        <v>0.06</v>
      </c>
      <c r="D19" s="15" t="n">
        <v>0.03</v>
      </c>
      <c r="E19" s="14" t="inlineStr">
        <is>
          <t>Enter the effective match you would actually receive if you contribute enough to capture it all.</t>
        </is>
      </c>
    </row>
    <row r="20">
      <c r="A20" s="12" t="inlineStr">
        <is>
          <t>Employer-paid health premium (annual)</t>
        </is>
      </c>
      <c r="B20" s="13" t="n">
        <v>9000</v>
      </c>
      <c r="C20" s="13" t="n">
        <v>12000</v>
      </c>
      <c r="D20" s="13" t="n">
        <v>7000</v>
      </c>
      <c r="E20" s="14" t="inlineStr">
        <is>
          <t>Employer share of medical, dental and vision. Find it on the total rewards statement or ask HR.</t>
        </is>
      </c>
    </row>
    <row r="21">
      <c r="A21" s="12" t="inlineStr">
        <is>
          <t>Other benefits value (annual)</t>
        </is>
      </c>
      <c r="B21" s="13" t="n">
        <v>1500</v>
      </c>
      <c r="C21" s="13" t="n">
        <v>4000</v>
      </c>
      <c r="D21" s="13" t="n">
        <v>500</v>
      </c>
      <c r="E21" s="14" t="inlineStr">
        <is>
          <t>HSA contributions, education, wellness, commuter, phone. Only count what you would really use.</t>
        </is>
      </c>
    </row>
    <row r="22">
      <c r="A22" s="12" t="inlineStr">
        <is>
          <t>Paid time off (days per year)</t>
        </is>
      </c>
      <c r="B22" s="16" t="n">
        <v>20</v>
      </c>
      <c r="C22" s="16" t="n">
        <v>25</v>
      </c>
      <c r="D22" s="16" t="n">
        <v>15</v>
      </c>
      <c r="E22" s="14" t="inlineStr">
        <is>
          <t>Includes vacation and personal days, excludes public holidays.</t>
        </is>
      </c>
    </row>
    <row r="23">
      <c r="A23" s="9" t="inlineStr">
        <is>
          <t>COSTS</t>
        </is>
      </c>
      <c r="B23" s="11" t="n"/>
      <c r="C23" s="11" t="n"/>
      <c r="D23" s="11" t="n"/>
    </row>
    <row r="24">
      <c r="A24" s="12" t="inlineStr">
        <is>
          <t>Commuting or relocation cost (annual)</t>
        </is>
      </c>
      <c r="B24" s="13" t="n">
        <v>2400</v>
      </c>
      <c r="C24" s="13" t="n">
        <v>0</v>
      </c>
      <c r="D24" s="13" t="n">
        <v>6000</v>
      </c>
      <c r="E24" s="14" t="inlineStr">
        <is>
          <t>Parking, transit, fuel, or the first-year cost of moving. Enter 0 for fully remote.</t>
        </is>
      </c>
    </row>
    <row r="25">
      <c r="A25" s="12" t="inlineStr">
        <is>
          <t>Estimated income tax rate (all-in %)</t>
        </is>
      </c>
      <c r="B25" s="15" t="n">
        <v>0.3</v>
      </c>
      <c r="C25" s="15" t="n">
        <v>0.3</v>
      </c>
      <c r="D25" s="15" t="n">
        <v>0.25</v>
      </c>
      <c r="E25" s="14" t="inlineStr">
        <is>
          <t>Federal + state + local as a share of total cash. A different state can change this a lot.</t>
        </is>
      </c>
    </row>
    <row r="27">
      <c r="A27" s="9" t="inlineStr">
        <is>
          <t>RESULTS (calculated)</t>
        </is>
      </c>
      <c r="B27" s="11" t="n"/>
      <c r="C27" s="11" t="n"/>
      <c r="D27" s="11" t="n"/>
    </row>
    <row r="28">
      <c r="A28" s="12" t="inlineStr">
        <is>
          <t>Expected annual bonus</t>
        </is>
      </c>
      <c r="B28" s="17">
        <f>B11*B12*B13</f>
        <v/>
      </c>
      <c r="C28" s="17">
        <f>C11*C12*C13</f>
        <v/>
      </c>
      <c r="D28" s="17">
        <f>D11*D12*D13</f>
        <v/>
      </c>
    </row>
    <row r="29">
      <c r="A29" s="12" t="inlineStr">
        <is>
          <t>Equity value per year</t>
        </is>
      </c>
      <c r="B29" s="17">
        <f>IF(B17&gt;0,B16/B17,0)</f>
        <v/>
      </c>
      <c r="C29" s="17">
        <f>IF(C17&gt;0,C16/C17,0)</f>
        <v/>
      </c>
      <c r="D29" s="17">
        <f>IF(D17&gt;0,D16/D17,0)</f>
        <v/>
      </c>
    </row>
    <row r="30">
      <c r="A30" s="12" t="inlineStr">
        <is>
          <t>Retirement match value per year</t>
        </is>
      </c>
      <c r="B30" s="17">
        <f>B11*B19</f>
        <v/>
      </c>
      <c r="C30" s="17">
        <f>C11*C19</f>
        <v/>
      </c>
      <c r="D30" s="17">
        <f>D11*D19</f>
        <v/>
      </c>
    </row>
    <row r="31">
      <c r="A31" s="12" t="inlineStr">
        <is>
          <t>Total cash, year 1 (base + bonus + signing)</t>
        </is>
      </c>
      <c r="B31" s="17">
        <f>B11+B28+B14</f>
        <v/>
      </c>
      <c r="C31" s="17">
        <f>C11+C28+C14</f>
        <v/>
      </c>
      <c r="D31" s="17">
        <f>D11+D28+D14</f>
        <v/>
      </c>
    </row>
    <row r="32">
      <c r="A32" s="18" t="inlineStr">
        <is>
          <t>Total compensation, year 1</t>
        </is>
      </c>
      <c r="B32" s="19">
        <f>B31+B29+B30+B20+B21-B24</f>
        <v/>
      </c>
      <c r="C32" s="19">
        <f>C31+C29+C30+C20+C21-C24</f>
        <v/>
      </c>
      <c r="D32" s="19">
        <f>D31+D29+D30+D20+D21-D24</f>
        <v/>
      </c>
      <c r="E32" s="14" t="inlineStr">
        <is>
          <t>The number to compare. Base salary alone hides bonus reliability, equity, match and benefits.</t>
        </is>
      </c>
    </row>
    <row r="33">
      <c r="A33" s="18" t="inlineStr">
        <is>
          <t>Total compensation, ongoing year (no signing bonus)</t>
        </is>
      </c>
      <c r="B33" s="19">
        <f>B32-B14</f>
        <v/>
      </c>
      <c r="C33" s="19">
        <f>C32-C14</f>
        <v/>
      </c>
      <c r="D33" s="19">
        <f>D32-D14</f>
        <v/>
      </c>
    </row>
    <row r="34">
      <c r="A34" s="12" t="inlineStr">
        <is>
          <t>Estimated after-tax cash, ongoing year</t>
        </is>
      </c>
      <c r="B34" s="17">
        <f>(B11+B28)*(1-B25)</f>
        <v/>
      </c>
      <c r="C34" s="17">
        <f>(C11+C28)*(1-C25)</f>
        <v/>
      </c>
      <c r="D34" s="17">
        <f>(D11+D28)*(1-D25)</f>
        <v/>
      </c>
    </row>
    <row r="35">
      <c r="A35" s="12" t="inlineStr">
        <is>
          <t>Value per working day (ongoing comp / working days)</t>
        </is>
      </c>
      <c r="B35" s="17">
        <f>IF((260-B22)&gt;0,B33/(260-B22),0)</f>
        <v/>
      </c>
      <c r="C35" s="17">
        <f>IF((260-C22)&gt;0,C33/(260-C22),0)</f>
        <v/>
      </c>
      <c r="D35" s="17">
        <f>IF((260-D22)&gt;0,D33/(260-D22),0)</f>
        <v/>
      </c>
      <c r="E35" s="14" t="inlineStr">
        <is>
          <t>Fewer working days means each day of pay is worth more. Use this when one offer has much more time off.</t>
        </is>
      </c>
    </row>
    <row r="36">
      <c r="A36" s="18" t="inlineStr">
        <is>
          <t>Difference vs current job (ongoing year)</t>
        </is>
      </c>
      <c r="B36" s="19">
        <f>B33-$B$33</f>
        <v/>
      </c>
      <c r="C36" s="19">
        <f>C33-$B$33</f>
        <v/>
      </c>
      <c r="D36" s="19">
        <f>D33-$B$33</f>
        <v/>
      </c>
    </row>
    <row r="38">
      <c r="A38" s="9" t="inlineStr">
        <is>
          <t>BEFORE YOU DECIDE</t>
        </is>
      </c>
      <c r="B38" s="11" t="n"/>
      <c r="C38" s="11" t="n"/>
      <c r="D38" s="11" t="n"/>
    </row>
    <row r="39">
      <c r="A39" s="20" t="inlineStr">
        <is>
          <t xml:space="preserve">  Ask for the bonus payout history, not just the target.</t>
        </is>
      </c>
    </row>
    <row r="40">
      <c r="A40" s="20" t="inlineStr">
        <is>
          <t xml:space="preserve">  Ask what the pay range midpoint is for the level; an offer near the minimum leaves room to negotiate.</t>
        </is>
      </c>
    </row>
    <row r="41">
      <c r="A41" s="20" t="inlineStr">
        <is>
          <t xml:space="preserve">  Confirm the retirement match vesting schedule and the signing-bonus clawback period.</t>
        </is>
      </c>
    </row>
    <row r="42">
      <c r="A42" s="20" t="inlineStr">
        <is>
          <t xml:space="preserve">  Negotiate base first; it is the number everything else is calculated from.</t>
        </is>
      </c>
    </row>
    <row r="43">
      <c r="A43" s="20" t="inlineStr">
        <is>
          <t xml:space="preserve">  Compare ongoing-year totals, not year-1 totals inflated by a signing bonus.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2026-09-20T03:27:12Z</dcterms:created>
  <dcterms:modified xmlns:dcterms="http://purl.org/dc/terms/" xmlns:xsi="http://www.w3.org/2001/XMLSchema-instance" xsi:type="dcterms:W3CDTF">2026-09-20T03:27:12Z</dcterms:modified>
</cp:coreProperties>
</file>